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ide.ncdot.gov/stage/connect/business/consultants/Roadway/"/>
    </mc:Choice>
  </mc:AlternateContent>
  <xr:revisionPtr revIDLastSave="0" documentId="13_ncr:1_{09582F0A-DB22-433A-AC65-E2C5BFC77446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Bridge Inspection Estima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4" l="1"/>
  <c r="B43" i="4"/>
  <c r="F52" i="4" l="1"/>
  <c r="C32" i="4" l="1"/>
  <c r="C35" i="4" s="1"/>
  <c r="C36" i="4" l="1"/>
  <c r="C33" i="4"/>
  <c r="C34" i="4"/>
  <c r="C37" i="4" l="1"/>
  <c r="B40" i="4" s="1"/>
  <c r="F49" i="4" s="1"/>
  <c r="B41" i="4" l="1"/>
  <c r="F50" i="4" s="1"/>
  <c r="B39" i="4"/>
  <c r="F48" i="4" s="1"/>
  <c r="H52" i="4"/>
  <c r="B42" i="4" l="1"/>
  <c r="B44" i="4" s="1"/>
  <c r="H50" i="4"/>
  <c r="H49" i="4"/>
  <c r="F51" i="4" l="1"/>
  <c r="H51" i="4" s="1"/>
  <c r="F55" i="4" l="1"/>
  <c r="H48" i="4"/>
  <c r="H57" i="4" s="1"/>
  <c r="H58" i="4" l="1"/>
  <c r="H59" i="4" s="1"/>
  <c r="H62" i="4"/>
  <c r="H60" i="4" l="1"/>
  <c r="H61" i="4" s="1"/>
  <c r="H63" i="4" s="1"/>
  <c r="H68" i="4" s="1"/>
  <c r="H72" i="4" s="1"/>
</calcChain>
</file>

<file path=xl/sharedStrings.xml><?xml version="1.0" encoding="utf-8"?>
<sst xmlns="http://schemas.openxmlformats.org/spreadsheetml/2006/main" count="71" uniqueCount="66">
  <si>
    <t>Bridge Inspection PEF</t>
  </si>
  <si>
    <t>Project Manager (TES III)</t>
  </si>
  <si>
    <t>Technician/Clerk (TTA II)</t>
  </si>
  <si>
    <t>Classification</t>
  </si>
  <si>
    <t>Hours</t>
  </si>
  <si>
    <t>Rate</t>
  </si>
  <si>
    <t>Cost</t>
  </si>
  <si>
    <t>Salary Sub-Total</t>
  </si>
  <si>
    <t>Overhead Rate</t>
  </si>
  <si>
    <t>Sub-Total 1</t>
  </si>
  <si>
    <t>Profit Percentage</t>
  </si>
  <si>
    <t>Sub-Total 2</t>
  </si>
  <si>
    <t>Cost of Capital</t>
  </si>
  <si>
    <t>Salary Total</t>
  </si>
  <si>
    <t>Total</t>
  </si>
  <si>
    <t>Team Leader (BMI II)</t>
  </si>
  <si>
    <t>Team Member (BMI I)</t>
  </si>
  <si>
    <t>Total MD</t>
  </si>
  <si>
    <t>Snooper</t>
  </si>
  <si>
    <t>No. of days</t>
  </si>
  <si>
    <t>Direct Costs</t>
  </si>
  <si>
    <t>QA/QC</t>
  </si>
  <si>
    <t>Structure Age Table</t>
  </si>
  <si>
    <t>Lack of Familiarity LF</t>
  </si>
  <si>
    <t>&lt;30years</t>
  </si>
  <si>
    <t>Weather W</t>
  </si>
  <si>
    <t>30 to 40</t>
  </si>
  <si>
    <t>Travel Time TT</t>
  </si>
  <si>
    <t>40 to 50</t>
  </si>
  <si>
    <t>&gt;50</t>
  </si>
  <si>
    <t>Plus LF</t>
  </si>
  <si>
    <t>Plus W</t>
  </si>
  <si>
    <t>Plus TT</t>
  </si>
  <si>
    <t>Plus SA</t>
  </si>
  <si>
    <t>MH</t>
  </si>
  <si>
    <t>PM</t>
  </si>
  <si>
    <t>TL</t>
  </si>
  <si>
    <t>TM</t>
  </si>
  <si>
    <t>T/C</t>
  </si>
  <si>
    <t>Total MH =</t>
  </si>
  <si>
    <t>Snooper or TC Cost /Day</t>
  </si>
  <si>
    <t>Added Criteria to Man Hours</t>
  </si>
  <si>
    <t>Average Age of Bridge Group</t>
  </si>
  <si>
    <t>Bridge Numbers</t>
  </si>
  <si>
    <t>Cost per SF</t>
  </si>
  <si>
    <t>Number of Bridges</t>
  </si>
  <si>
    <t>Employee Name</t>
  </si>
  <si>
    <t>(From Bridge Inspection Reports)</t>
  </si>
  <si>
    <t>Structure Age SA (see table at right)</t>
  </si>
  <si>
    <t>bridge" -- using a Deck Area of 5,000 sf for the 'Sq. Ft. Area' calculation.</t>
  </si>
  <si>
    <r>
      <t xml:space="preserve">All Non-Salary Direct Costs are paid for on an </t>
    </r>
    <r>
      <rPr>
        <b/>
        <i/>
        <u/>
        <sz val="12"/>
        <rFont val="Garamond"/>
        <family val="1"/>
      </rPr>
      <t>Actual-Cost basis</t>
    </r>
    <r>
      <rPr>
        <sz val="12"/>
        <rFont val="Garamond"/>
        <family val="1"/>
      </rPr>
      <t xml:space="preserve"> </t>
    </r>
    <r>
      <rPr>
        <b/>
        <sz val="12"/>
        <rFont val="Garamond"/>
        <family val="1"/>
      </rPr>
      <t>under each PEF's "Non-Salary Direct Cost Purchase Order".</t>
    </r>
  </si>
  <si>
    <t>Structural Engr.</t>
  </si>
  <si>
    <t>Use for Municipal and State Bridge Inspections.</t>
  </si>
  <si>
    <r>
      <t xml:space="preserve">Sq. Ft. Area </t>
    </r>
    <r>
      <rPr>
        <b/>
        <sz val="12"/>
        <rFont val="Garamond"/>
        <family val="1"/>
      </rPr>
      <t>**</t>
    </r>
  </si>
  <si>
    <r>
      <rPr>
        <b/>
        <sz val="12"/>
        <rFont val="Garamond"/>
        <family val="1"/>
      </rPr>
      <t>**</t>
    </r>
    <r>
      <rPr>
        <sz val="12"/>
        <rFont val="Garamond"/>
        <family val="1"/>
      </rPr>
      <t xml:space="preserve"> Bridges with Deck Areas &lt;5,000 sf should be considered a "standard</t>
    </r>
  </si>
  <si>
    <r>
      <t xml:space="preserve">MH </t>
    </r>
    <r>
      <rPr>
        <b/>
        <sz val="12"/>
        <rFont val="Garamond"/>
        <family val="1"/>
      </rPr>
      <t>***</t>
    </r>
  </si>
  <si>
    <r>
      <rPr>
        <b/>
        <sz val="12"/>
        <rFont val="Garamond"/>
        <family val="1"/>
      </rPr>
      <t>***</t>
    </r>
    <r>
      <rPr>
        <sz val="12"/>
        <rFont val="Garamond"/>
        <family val="1"/>
      </rPr>
      <t xml:space="preserve"> Structural Engr. Time is </t>
    </r>
    <r>
      <rPr>
        <b/>
        <i/>
        <u/>
        <sz val="12"/>
        <rFont val="Garamond"/>
        <family val="1"/>
      </rPr>
      <t>zero (0)</t>
    </r>
    <r>
      <rPr>
        <sz val="12"/>
        <rFont val="Garamond"/>
        <family val="1"/>
      </rPr>
      <t xml:space="preserve"> manhours when no analysis is done (State Bridges).</t>
    </r>
  </si>
  <si>
    <r>
      <t xml:space="preserve">Structural Engineer (TE III) </t>
    </r>
    <r>
      <rPr>
        <b/>
        <sz val="12"/>
        <rFont val="Garamond"/>
        <family val="1"/>
      </rPr>
      <t>****</t>
    </r>
  </si>
  <si>
    <t>**** Structural Engineer for Bridge Analysis (Municipal Bridges Only)</t>
  </si>
  <si>
    <t>Bridge Inspection Type *</t>
  </si>
  <si>
    <r>
      <t xml:space="preserve">* </t>
    </r>
    <r>
      <rPr>
        <sz val="12"/>
        <rFont val="Garamond"/>
        <family val="1"/>
      </rPr>
      <t>Enter 'Municipal' or 'State'.</t>
    </r>
  </si>
  <si>
    <t>Base Manhours</t>
  </si>
  <si>
    <t>are editable.</t>
  </si>
  <si>
    <t>Only the 'light</t>
  </si>
  <si>
    <t>green' fields</t>
  </si>
  <si>
    <t>Form Revised by RJS.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</si>
</sst>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00%"/>
    <numFmt numFmtId="166" formatCode="0.00000"/>
    <numFmt numFmtId="167" formatCode="[$-409]ddd\,\ dd\-mmm\-yyyy\."/>
  </numFmts>
  <fonts count="7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u/>
      <sz val="12"/>
      <name val="Garamond"/>
      <family val="1"/>
    </font>
    <font>
      <sz val="10"/>
      <name val="Arial"/>
      <family val="2"/>
    </font>
    <font>
      <b/>
      <i/>
      <u/>
      <sz val="12"/>
      <name val="Garamond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1ECB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3" fillId="0" borderId="0" xfId="0" applyFont="1" applyProtection="1"/>
    <xf numFmtId="0" fontId="2" fillId="0" borderId="0" xfId="0" applyFont="1" applyProtection="1"/>
    <xf numFmtId="9" fontId="2" fillId="0" borderId="0" xfId="0" applyNumberFormat="1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Border="1" applyProtection="1"/>
    <xf numFmtId="0" fontId="1" fillId="0" borderId="0" xfId="0" applyFont="1" applyProtection="1"/>
    <xf numFmtId="0" fontId="2" fillId="2" borderId="0" xfId="0" applyFont="1" applyFill="1" applyProtection="1"/>
    <xf numFmtId="0" fontId="0" fillId="0" borderId="0" xfId="0" applyProtection="1"/>
    <xf numFmtId="164" fontId="2" fillId="3" borderId="3" xfId="1" applyNumberFormat="1" applyFont="1" applyFill="1" applyBorder="1" applyProtection="1">
      <protection locked="0"/>
    </xf>
    <xf numFmtId="0" fontId="1" fillId="0" borderId="4" xfId="0" applyFont="1" applyBorder="1" applyProtection="1"/>
    <xf numFmtId="0" fontId="1" fillId="0" borderId="3" xfId="0" applyFont="1" applyBorder="1" applyAlignment="1" applyProtection="1">
      <alignment horizontal="center"/>
    </xf>
    <xf numFmtId="164" fontId="2" fillId="0" borderId="3" xfId="0" applyNumberFormat="1" applyFont="1" applyBorder="1" applyProtection="1"/>
    <xf numFmtId="0" fontId="1" fillId="0" borderId="0" xfId="0" applyFont="1" applyBorder="1" applyAlignment="1" applyProtection="1">
      <alignment horizontal="right"/>
    </xf>
    <xf numFmtId="164" fontId="2" fillId="0" borderId="0" xfId="0" applyNumberFormat="1" applyFont="1" applyBorder="1" applyProtection="1"/>
    <xf numFmtId="0" fontId="2" fillId="0" borderId="0" xfId="0" applyFont="1" applyAlignment="1" applyProtection="1">
      <alignment horizontal="right"/>
    </xf>
    <xf numFmtId="164" fontId="2" fillId="0" borderId="0" xfId="0" applyNumberFormat="1" applyFont="1" applyProtection="1"/>
    <xf numFmtId="10" fontId="2" fillId="0" borderId="0" xfId="0" applyNumberFormat="1" applyFont="1" applyProtection="1"/>
    <xf numFmtId="164" fontId="2" fillId="2" borderId="0" xfId="0" applyNumberFormat="1" applyFont="1" applyFill="1" applyProtection="1"/>
    <xf numFmtId="0" fontId="0" fillId="2" borderId="0" xfId="0" applyFill="1" applyProtection="1"/>
    <xf numFmtId="0" fontId="1" fillId="2" borderId="0" xfId="0" applyFont="1" applyFill="1" applyAlignment="1" applyProtection="1">
      <alignment horizontal="right"/>
    </xf>
    <xf numFmtId="164" fontId="0" fillId="2" borderId="0" xfId="0" applyNumberFormat="1" applyFill="1" applyProtection="1"/>
    <xf numFmtId="0" fontId="2" fillId="2" borderId="0" xfId="0" applyFont="1" applyFill="1" applyAlignment="1" applyProtection="1">
      <alignment horizontal="right"/>
    </xf>
    <xf numFmtId="2" fontId="0" fillId="2" borderId="2" xfId="0" applyNumberFormat="1" applyFill="1" applyBorder="1" applyProtection="1"/>
    <xf numFmtId="164" fontId="2" fillId="2" borderId="2" xfId="0" applyNumberFormat="1" applyFont="1" applyFill="1" applyBorder="1" applyProtection="1"/>
    <xf numFmtId="0" fontId="1" fillId="0" borderId="0" xfId="0" applyFont="1" applyAlignment="1" applyProtection="1">
      <alignment horizontal="right"/>
    </xf>
    <xf numFmtId="164" fontId="1" fillId="0" borderId="7" xfId="0" applyNumberFormat="1" applyFont="1" applyBorder="1" applyProtection="1"/>
    <xf numFmtId="164" fontId="1" fillId="0" borderId="0" xfId="0" applyNumberFormat="1" applyFont="1" applyProtection="1"/>
    <xf numFmtId="10" fontId="1" fillId="0" borderId="0" xfId="0" applyNumberFormat="1" applyFont="1" applyProtection="1"/>
    <xf numFmtId="1" fontId="2" fillId="3" borderId="3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0" borderId="13" xfId="0" applyFont="1" applyBorder="1" applyProtection="1"/>
    <xf numFmtId="0" fontId="2" fillId="0" borderId="14" xfId="0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4" fontId="2" fillId="3" borderId="8" xfId="0" applyNumberFormat="1" applyFont="1" applyFill="1" applyBorder="1" applyProtection="1">
      <protection locked="0"/>
    </xf>
    <xf numFmtId="4" fontId="2" fillId="0" borderId="3" xfId="0" applyNumberFormat="1" applyFont="1" applyBorder="1" applyProtection="1"/>
    <xf numFmtId="4" fontId="2" fillId="0" borderId="9" xfId="0" applyNumberFormat="1" applyFont="1" applyBorder="1" applyProtection="1"/>
    <xf numFmtId="4" fontId="2" fillId="0" borderId="10" xfId="0" applyNumberFormat="1" applyFont="1" applyBorder="1" applyProtection="1"/>
    <xf numFmtId="4" fontId="1" fillId="0" borderId="8" xfId="0" applyNumberFormat="1" applyFont="1" applyBorder="1" applyProtection="1"/>
    <xf numFmtId="4" fontId="2" fillId="0" borderId="11" xfId="0" applyNumberFormat="1" applyFont="1" applyBorder="1" applyProtection="1"/>
    <xf numFmtId="4" fontId="1" fillId="0" borderId="0" xfId="0" applyNumberFormat="1" applyFont="1" applyBorder="1" applyProtection="1"/>
    <xf numFmtId="166" fontId="2" fillId="3" borderId="3" xfId="0" applyNumberFormat="1" applyFont="1" applyFill="1" applyBorder="1" applyProtection="1">
      <protection locked="0"/>
    </xf>
    <xf numFmtId="1" fontId="2" fillId="0" borderId="0" xfId="0" applyNumberFormat="1" applyFont="1" applyFill="1" applyBorder="1" applyProtection="1"/>
    <xf numFmtId="0" fontId="1" fillId="0" borderId="2" xfId="0" applyFont="1" applyBorder="1" applyProtection="1"/>
    <xf numFmtId="0" fontId="2" fillId="0" borderId="2" xfId="0" applyFont="1" applyBorder="1" applyProtection="1"/>
    <xf numFmtId="4" fontId="2" fillId="0" borderId="5" xfId="0" applyNumberFormat="1" applyFont="1" applyFill="1" applyBorder="1" applyProtection="1"/>
    <xf numFmtId="164" fontId="2" fillId="0" borderId="5" xfId="0" applyNumberFormat="1" applyFont="1" applyFill="1" applyBorder="1" applyProtection="1"/>
    <xf numFmtId="4" fontId="2" fillId="0" borderId="5" xfId="0" applyNumberFormat="1" applyFont="1" applyBorder="1" applyProtection="1"/>
    <xf numFmtId="0" fontId="2" fillId="0" borderId="1" xfId="0" applyFont="1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1" xfId="0" applyBorder="1" applyProtection="1"/>
    <xf numFmtId="164" fontId="2" fillId="0" borderId="4" xfId="1" applyNumberFormat="1" applyFont="1" applyFill="1" applyBorder="1" applyProtection="1"/>
    <xf numFmtId="0" fontId="1" fillId="5" borderId="9" xfId="0" applyFont="1" applyFill="1" applyBorder="1" applyProtection="1"/>
    <xf numFmtId="0" fontId="1" fillId="5" borderId="18" xfId="0" applyFont="1" applyFill="1" applyBorder="1" applyProtection="1"/>
    <xf numFmtId="0" fontId="1" fillId="5" borderId="19" xfId="0" applyFont="1" applyFill="1" applyBorder="1" applyProtection="1"/>
    <xf numFmtId="1" fontId="2" fillId="0" borderId="3" xfId="0" applyNumberFormat="1" applyFont="1" applyFill="1" applyBorder="1" applyProtection="1"/>
    <xf numFmtId="4" fontId="2" fillId="0" borderId="18" xfId="0" applyNumberFormat="1" applyFont="1" applyBorder="1" applyProtection="1"/>
    <xf numFmtId="4" fontId="2" fillId="0" borderId="20" xfId="0" applyNumberFormat="1" applyFont="1" applyBorder="1" applyProtection="1"/>
    <xf numFmtId="10" fontId="2" fillId="3" borderId="3" xfId="1" applyNumberFormat="1" applyFont="1" applyFill="1" applyBorder="1" applyProtection="1">
      <protection locked="0"/>
    </xf>
    <xf numFmtId="165" fontId="2" fillId="3" borderId="3" xfId="1" applyNumberFormat="1" applyFont="1" applyFill="1" applyBorder="1" applyProtection="1">
      <protection locked="0"/>
    </xf>
    <xf numFmtId="9" fontId="2" fillId="3" borderId="3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right"/>
    </xf>
    <xf numFmtId="0" fontId="6" fillId="4" borderId="4" xfId="0" applyFont="1" applyFill="1" applyBorder="1" applyProtection="1"/>
    <xf numFmtId="0" fontId="6" fillId="4" borderId="5" xfId="0" applyFont="1" applyFill="1" applyBorder="1" applyAlignment="1" applyProtection="1">
      <alignment horizontal="right"/>
    </xf>
    <xf numFmtId="167" fontId="6" fillId="4" borderId="3" xfId="0" applyNumberFormat="1" applyFont="1" applyFill="1" applyBorder="1" applyAlignment="1" applyProtection="1">
      <alignment horizontal="right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5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tabSelected="1" zoomScaleNormal="100" workbookViewId="0">
      <selection activeCell="C5" sqref="C5"/>
    </sheetView>
  </sheetViews>
  <sheetFormatPr defaultRowHeight="12.75" x14ac:dyDescent="0.2"/>
  <cols>
    <col min="1" max="8" width="16.7109375" style="8" customWidth="1"/>
    <col min="9" max="9" width="10.42578125" style="8" customWidth="1"/>
    <col min="10" max="10" width="11.140625" style="8" customWidth="1"/>
    <col min="11" max="16384" width="9.140625" style="8"/>
  </cols>
  <sheetData>
    <row r="1" spans="1:16" ht="15.75" x14ac:dyDescent="0.25">
      <c r="A1" s="6" t="s">
        <v>0</v>
      </c>
      <c r="C1" s="78"/>
      <c r="D1" s="79"/>
      <c r="E1" s="80"/>
      <c r="G1" s="63" t="s">
        <v>65</v>
      </c>
      <c r="H1" s="66">
        <v>41674</v>
      </c>
    </row>
    <row r="2" spans="1:16" ht="15.75" x14ac:dyDescent="0.25">
      <c r="A2" s="6" t="s">
        <v>59</v>
      </c>
      <c r="C2" s="78"/>
      <c r="D2" s="79"/>
      <c r="E2" s="80"/>
      <c r="G2" s="64"/>
      <c r="H2" s="65" t="s">
        <v>52</v>
      </c>
      <c r="O2" s="2"/>
      <c r="P2" s="2"/>
    </row>
    <row r="3" spans="1:16" ht="15.75" x14ac:dyDescent="0.25">
      <c r="A3" s="6"/>
      <c r="B3" s="6" t="s">
        <v>60</v>
      </c>
      <c r="D3" s="50"/>
      <c r="E3" s="51"/>
      <c r="F3" s="50"/>
      <c r="O3" s="2"/>
      <c r="P3" s="2"/>
    </row>
    <row r="4" spans="1:16" ht="15.75" x14ac:dyDescent="0.25">
      <c r="A4" s="6"/>
      <c r="D4" s="50"/>
      <c r="E4" s="50"/>
      <c r="F4" s="50"/>
      <c r="O4" s="2"/>
      <c r="P4" s="2"/>
    </row>
    <row r="5" spans="1:16" ht="15.75" x14ac:dyDescent="0.25">
      <c r="A5" s="6"/>
      <c r="B5" s="25" t="s">
        <v>43</v>
      </c>
      <c r="C5" s="29"/>
      <c r="D5" s="29"/>
      <c r="E5" s="29"/>
      <c r="F5" s="29"/>
      <c r="G5" s="29"/>
      <c r="H5" s="29"/>
      <c r="O5" s="2"/>
      <c r="P5" s="2"/>
    </row>
    <row r="6" spans="1:16" ht="15.75" x14ac:dyDescent="0.25">
      <c r="A6" s="6"/>
      <c r="C6" s="29"/>
      <c r="D6" s="29"/>
      <c r="E6" s="29"/>
      <c r="F6" s="29"/>
      <c r="G6" s="29"/>
      <c r="H6" s="29"/>
      <c r="O6" s="2"/>
      <c r="P6" s="2"/>
    </row>
    <row r="7" spans="1:16" ht="15.75" x14ac:dyDescent="0.25">
      <c r="A7" s="6"/>
      <c r="C7" s="29"/>
      <c r="D7" s="29"/>
      <c r="E7" s="29"/>
      <c r="F7" s="29"/>
      <c r="G7" s="29"/>
      <c r="H7" s="29"/>
      <c r="O7" s="2"/>
      <c r="P7" s="2"/>
    </row>
    <row r="8" spans="1:16" ht="15.75" x14ac:dyDescent="0.25">
      <c r="A8" s="6"/>
      <c r="C8" s="29"/>
      <c r="D8" s="29"/>
      <c r="E8" s="29"/>
      <c r="F8" s="29"/>
      <c r="G8" s="29"/>
      <c r="H8" s="29"/>
      <c r="O8" s="2"/>
      <c r="P8" s="2"/>
    </row>
    <row r="9" spans="1:16" ht="15.75" x14ac:dyDescent="0.25">
      <c r="A9" s="54" t="s">
        <v>63</v>
      </c>
      <c r="C9" s="29"/>
      <c r="D9" s="29"/>
      <c r="E9" s="29"/>
      <c r="F9" s="29"/>
      <c r="G9" s="29"/>
      <c r="H9" s="29"/>
      <c r="O9" s="2"/>
      <c r="P9" s="2"/>
    </row>
    <row r="10" spans="1:16" ht="15.75" x14ac:dyDescent="0.25">
      <c r="A10" s="55" t="s">
        <v>64</v>
      </c>
      <c r="C10" s="29"/>
      <c r="D10" s="29"/>
      <c r="E10" s="29"/>
      <c r="F10" s="29"/>
      <c r="G10" s="29"/>
      <c r="H10" s="29"/>
      <c r="O10" s="2"/>
      <c r="P10" s="2"/>
    </row>
    <row r="11" spans="1:16" ht="15.75" x14ac:dyDescent="0.25">
      <c r="A11" s="56" t="s">
        <v>62</v>
      </c>
      <c r="C11" s="29"/>
      <c r="D11" s="29"/>
      <c r="E11" s="29"/>
      <c r="F11" s="29"/>
      <c r="G11" s="29"/>
      <c r="H11" s="29"/>
      <c r="O11" s="2"/>
      <c r="P11" s="2"/>
    </row>
    <row r="12" spans="1:16" ht="15.75" x14ac:dyDescent="0.25">
      <c r="A12" s="6"/>
      <c r="C12" s="29"/>
      <c r="D12" s="29"/>
      <c r="E12" s="29"/>
      <c r="F12" s="29"/>
      <c r="G12" s="29"/>
      <c r="H12" s="29"/>
      <c r="O12" s="2"/>
      <c r="P12" s="2"/>
    </row>
    <row r="13" spans="1:16" ht="15.75" x14ac:dyDescent="0.25">
      <c r="A13" s="6"/>
      <c r="C13" s="29"/>
      <c r="D13" s="29"/>
      <c r="E13" s="29"/>
      <c r="F13" s="29"/>
      <c r="G13" s="29"/>
      <c r="H13" s="29"/>
      <c r="O13" s="2"/>
      <c r="P13" s="2"/>
    </row>
    <row r="14" spans="1:16" ht="15.75" x14ac:dyDescent="0.25">
      <c r="A14" s="6"/>
      <c r="C14" s="29"/>
      <c r="D14" s="29"/>
      <c r="E14" s="29"/>
      <c r="F14" s="29"/>
      <c r="G14" s="29"/>
      <c r="H14" s="29"/>
      <c r="O14" s="2"/>
      <c r="P14" s="2"/>
    </row>
    <row r="15" spans="1:16" ht="15.75" x14ac:dyDescent="0.25">
      <c r="A15" s="6"/>
      <c r="C15" s="29"/>
      <c r="D15" s="29"/>
      <c r="E15" s="29"/>
      <c r="F15" s="29"/>
      <c r="G15" s="29"/>
      <c r="H15" s="29"/>
      <c r="O15" s="2"/>
      <c r="P15" s="2"/>
    </row>
    <row r="16" spans="1:16" ht="15.75" x14ac:dyDescent="0.25">
      <c r="A16" s="6"/>
      <c r="C16" s="29"/>
      <c r="D16" s="29"/>
      <c r="E16" s="29"/>
      <c r="F16" s="29"/>
      <c r="G16" s="29"/>
      <c r="H16" s="29"/>
      <c r="I16" s="2"/>
      <c r="J16" s="2"/>
      <c r="K16" s="2"/>
      <c r="L16" s="2"/>
      <c r="M16" s="2"/>
      <c r="N16" s="2"/>
      <c r="O16" s="2"/>
      <c r="P16" s="2"/>
    </row>
    <row r="17" spans="1:16" ht="15.75" x14ac:dyDescent="0.25">
      <c r="A17" s="6"/>
      <c r="C17" s="29"/>
      <c r="D17" s="29"/>
      <c r="E17" s="29"/>
      <c r="F17" s="29"/>
      <c r="G17" s="29"/>
      <c r="H17" s="29"/>
      <c r="I17" s="2"/>
      <c r="J17" s="2"/>
      <c r="K17" s="2"/>
      <c r="L17" s="2"/>
      <c r="M17" s="2"/>
      <c r="N17" s="2"/>
      <c r="O17" s="2"/>
      <c r="P17" s="2"/>
    </row>
    <row r="18" spans="1:16" ht="15.75" x14ac:dyDescent="0.25">
      <c r="A18" s="6"/>
      <c r="C18" s="29"/>
      <c r="D18" s="29"/>
      <c r="E18" s="29"/>
      <c r="F18" s="29"/>
      <c r="G18" s="29"/>
      <c r="H18" s="29"/>
      <c r="I18" s="2"/>
      <c r="J18" s="2"/>
      <c r="K18" s="2"/>
      <c r="L18" s="2"/>
      <c r="M18" s="2"/>
      <c r="N18" s="2"/>
      <c r="O18" s="2"/>
      <c r="P18" s="2"/>
    </row>
    <row r="19" spans="1:16" ht="15.75" x14ac:dyDescent="0.25">
      <c r="A19" s="6"/>
      <c r="C19" s="29"/>
      <c r="D19" s="29"/>
      <c r="E19" s="29"/>
      <c r="F19" s="29"/>
      <c r="G19" s="29"/>
      <c r="H19" s="29"/>
      <c r="I19" s="2"/>
      <c r="J19" s="2"/>
      <c r="K19" s="2"/>
      <c r="L19" s="2"/>
      <c r="M19" s="2"/>
      <c r="N19" s="2"/>
      <c r="O19" s="2"/>
      <c r="P19" s="2"/>
    </row>
    <row r="20" spans="1:16" ht="15.75" x14ac:dyDescent="0.25">
      <c r="A20" s="6"/>
      <c r="C20" s="43"/>
      <c r="D20" s="43"/>
      <c r="E20" s="43"/>
      <c r="F20" s="43"/>
      <c r="I20" s="2"/>
      <c r="J20" s="2"/>
      <c r="K20" s="2"/>
      <c r="L20" s="2"/>
      <c r="M20" s="2"/>
      <c r="N20" s="2"/>
      <c r="O20" s="2"/>
      <c r="P20" s="2"/>
    </row>
    <row r="21" spans="1:16" ht="15.75" x14ac:dyDescent="0.25">
      <c r="A21" s="1" t="s">
        <v>41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x14ac:dyDescent="0.25">
      <c r="A22" s="2" t="s">
        <v>21</v>
      </c>
      <c r="B22" s="2"/>
      <c r="C22" s="3">
        <v>0.1</v>
      </c>
      <c r="D22" s="2"/>
      <c r="E22" s="1" t="s">
        <v>22</v>
      </c>
      <c r="F22" s="2"/>
      <c r="G22" s="2"/>
      <c r="H22" s="2"/>
      <c r="O22" s="2"/>
      <c r="P22" s="2"/>
    </row>
    <row r="23" spans="1:16" ht="15.75" x14ac:dyDescent="0.25">
      <c r="A23" s="2" t="s">
        <v>23</v>
      </c>
      <c r="B23" s="2"/>
      <c r="C23" s="3">
        <v>0.05</v>
      </c>
      <c r="D23" s="2"/>
      <c r="E23" s="2" t="s">
        <v>24</v>
      </c>
      <c r="F23" s="3">
        <v>0</v>
      </c>
      <c r="G23" s="30" t="s">
        <v>42</v>
      </c>
      <c r="H23" s="31"/>
      <c r="O23" s="2"/>
      <c r="P23" s="2"/>
    </row>
    <row r="24" spans="1:16" ht="15.75" x14ac:dyDescent="0.25">
      <c r="A24" s="2" t="s">
        <v>25</v>
      </c>
      <c r="B24" s="2"/>
      <c r="C24" s="3">
        <v>0.1</v>
      </c>
      <c r="D24" s="2"/>
      <c r="E24" s="2" t="s">
        <v>26</v>
      </c>
      <c r="F24" s="3">
        <v>0.05</v>
      </c>
      <c r="G24" s="32" t="s">
        <v>47</v>
      </c>
      <c r="H24" s="33"/>
      <c r="O24" s="2"/>
      <c r="P24" s="2"/>
    </row>
    <row r="25" spans="1:16" ht="15.75" x14ac:dyDescent="0.25">
      <c r="A25" s="2" t="s">
        <v>27</v>
      </c>
      <c r="B25" s="2"/>
      <c r="C25" s="3">
        <v>0.1</v>
      </c>
      <c r="D25" s="2"/>
      <c r="E25" s="2" t="s">
        <v>28</v>
      </c>
      <c r="F25" s="3">
        <v>0.1</v>
      </c>
      <c r="G25" s="34"/>
      <c r="H25" s="42"/>
      <c r="O25" s="2"/>
      <c r="P25" s="2"/>
    </row>
    <row r="26" spans="1:16" ht="15.75" x14ac:dyDescent="0.25">
      <c r="A26" s="2" t="s">
        <v>48</v>
      </c>
      <c r="B26" s="2"/>
      <c r="C26" s="62"/>
      <c r="D26" s="2"/>
      <c r="E26" s="2" t="s">
        <v>29</v>
      </c>
      <c r="F26" s="3">
        <v>0.2</v>
      </c>
      <c r="G26" s="2"/>
      <c r="H26" s="2"/>
    </row>
    <row r="27" spans="1:16" ht="16.5" thickBot="1" x14ac:dyDescent="0.3">
      <c r="A27" s="2"/>
      <c r="B27" s="2"/>
      <c r="C27" s="2"/>
      <c r="D27" s="2"/>
      <c r="E27" s="2"/>
      <c r="F27" s="2"/>
      <c r="G27" s="2"/>
      <c r="H27" s="2"/>
    </row>
    <row r="28" spans="1:16" ht="16.5" thickBot="1" x14ac:dyDescent="0.3">
      <c r="A28" s="2" t="s">
        <v>53</v>
      </c>
      <c r="B28" s="2"/>
      <c r="C28" s="35"/>
      <c r="D28" s="2"/>
      <c r="E28" s="2" t="s">
        <v>54</v>
      </c>
      <c r="G28" s="2"/>
    </row>
    <row r="29" spans="1:16" ht="15.75" x14ac:dyDescent="0.25">
      <c r="A29" s="2"/>
      <c r="B29" s="2"/>
      <c r="C29" s="2"/>
      <c r="D29" s="2"/>
      <c r="E29" s="2" t="s">
        <v>49</v>
      </c>
      <c r="G29" s="2"/>
      <c r="H29" s="2"/>
    </row>
    <row r="30" spans="1:16" ht="15.75" x14ac:dyDescent="0.25">
      <c r="A30" s="2" t="s">
        <v>45</v>
      </c>
      <c r="B30" s="2"/>
      <c r="C30" s="57">
        <f>COUNTA(C5:H19)</f>
        <v>0</v>
      </c>
      <c r="D30" s="2"/>
      <c r="G30" s="2"/>
      <c r="H30" s="2"/>
    </row>
    <row r="31" spans="1:16" ht="15.75" x14ac:dyDescent="0.25">
      <c r="A31" s="2"/>
      <c r="B31" s="2"/>
      <c r="C31" s="2"/>
      <c r="D31" s="2"/>
      <c r="E31" s="2"/>
      <c r="F31" s="2"/>
      <c r="G31" s="2"/>
      <c r="H31" s="2"/>
    </row>
    <row r="32" spans="1:16" ht="16.5" thickBot="1" x14ac:dyDescent="0.3">
      <c r="A32" s="4"/>
      <c r="B32" s="2" t="s">
        <v>61</v>
      </c>
      <c r="C32" s="59">
        <f>C28/5000*4</f>
        <v>0</v>
      </c>
      <c r="D32" s="2"/>
      <c r="E32" s="2"/>
      <c r="F32" s="5"/>
      <c r="G32" s="2"/>
      <c r="H32" s="2"/>
    </row>
    <row r="33" spans="1:10" ht="16.5" thickTop="1" x14ac:dyDescent="0.25">
      <c r="A33" s="2"/>
      <c r="B33" s="2" t="s">
        <v>30</v>
      </c>
      <c r="C33" s="58">
        <f>C32*C23</f>
        <v>0</v>
      </c>
      <c r="D33" s="2"/>
      <c r="E33" s="2"/>
      <c r="F33" s="2"/>
      <c r="G33" s="2"/>
      <c r="H33" s="2"/>
    </row>
    <row r="34" spans="1:10" ht="15.75" x14ac:dyDescent="0.25">
      <c r="A34" s="2"/>
      <c r="B34" s="2" t="s">
        <v>31</v>
      </c>
      <c r="C34" s="36">
        <f>C32*C24</f>
        <v>0</v>
      </c>
      <c r="D34" s="2"/>
      <c r="E34" s="2"/>
      <c r="F34" s="2"/>
      <c r="G34" s="2"/>
      <c r="H34" s="2"/>
    </row>
    <row r="35" spans="1:10" ht="15.75" x14ac:dyDescent="0.25">
      <c r="A35" s="2"/>
      <c r="B35" s="2" t="s">
        <v>32</v>
      </c>
      <c r="C35" s="36">
        <f>C32*C25</f>
        <v>0</v>
      </c>
      <c r="D35" s="2"/>
      <c r="E35" s="2"/>
      <c r="F35" s="2"/>
      <c r="G35" s="2"/>
      <c r="H35" s="2"/>
    </row>
    <row r="36" spans="1:10" ht="16.5" thickBot="1" x14ac:dyDescent="0.3">
      <c r="A36" s="2"/>
      <c r="B36" s="2" t="s">
        <v>33</v>
      </c>
      <c r="C36" s="38">
        <f>C32*C26</f>
        <v>0</v>
      </c>
      <c r="D36" s="2"/>
      <c r="E36" s="2"/>
      <c r="F36" s="2"/>
      <c r="G36" s="2"/>
      <c r="H36" s="2"/>
    </row>
    <row r="37" spans="1:10" ht="16.5" thickBot="1" x14ac:dyDescent="0.3">
      <c r="A37" s="2"/>
      <c r="B37" s="2"/>
      <c r="C37" s="39">
        <f>C32+C33+C34+C35+C36</f>
        <v>0</v>
      </c>
      <c r="D37" s="6" t="s">
        <v>34</v>
      </c>
      <c r="E37" s="2"/>
      <c r="F37" s="2"/>
      <c r="G37" s="2"/>
      <c r="H37" s="2"/>
    </row>
    <row r="38" spans="1:10" ht="15.75" x14ac:dyDescent="0.25">
      <c r="A38" s="2"/>
      <c r="B38" s="2"/>
      <c r="C38" s="2"/>
      <c r="D38" s="2"/>
      <c r="E38" s="2"/>
      <c r="F38" s="2"/>
      <c r="G38" s="2"/>
      <c r="H38" s="2"/>
    </row>
    <row r="39" spans="1:10" ht="15.75" x14ac:dyDescent="0.25">
      <c r="A39" s="2" t="s">
        <v>35</v>
      </c>
      <c r="B39" s="36">
        <f>C37*C22</f>
        <v>0</v>
      </c>
      <c r="C39" s="2" t="s">
        <v>34</v>
      </c>
      <c r="D39" s="2"/>
      <c r="E39" s="2"/>
      <c r="F39" s="2"/>
      <c r="G39" s="2"/>
      <c r="H39" s="2"/>
    </row>
    <row r="40" spans="1:10" ht="15.75" x14ac:dyDescent="0.25">
      <c r="A40" s="2" t="s">
        <v>36</v>
      </c>
      <c r="B40" s="36">
        <f>C37</f>
        <v>0</v>
      </c>
      <c r="C40" s="2" t="s">
        <v>34</v>
      </c>
      <c r="D40" s="2"/>
      <c r="E40" s="2"/>
      <c r="F40" s="2"/>
      <c r="G40" s="2"/>
      <c r="H40" s="2"/>
    </row>
    <row r="41" spans="1:10" ht="15.75" x14ac:dyDescent="0.25">
      <c r="A41" s="2" t="s">
        <v>37</v>
      </c>
      <c r="B41" s="36">
        <f>C37</f>
        <v>0</v>
      </c>
      <c r="C41" s="2" t="s">
        <v>34</v>
      </c>
      <c r="D41" s="2"/>
      <c r="E41" s="2"/>
      <c r="F41" s="2"/>
      <c r="G41" s="2"/>
      <c r="H41" s="2"/>
    </row>
    <row r="42" spans="1:10" ht="15.75" x14ac:dyDescent="0.25">
      <c r="A42" s="2" t="s">
        <v>38</v>
      </c>
      <c r="B42" s="37">
        <f>SUM(B39:B41)*0.02</f>
        <v>0</v>
      </c>
      <c r="C42" s="2" t="s">
        <v>34</v>
      </c>
      <c r="D42" s="2"/>
      <c r="E42" s="2"/>
      <c r="F42" s="2"/>
      <c r="G42" s="2"/>
      <c r="H42" s="2"/>
    </row>
    <row r="43" spans="1:10" s="2" customFormat="1" ht="16.5" thickBot="1" x14ac:dyDescent="0.3">
      <c r="A43" s="2" t="s">
        <v>51</v>
      </c>
      <c r="B43" s="40">
        <f>IF($C$2="Municipal",C28/5000*4,0)</f>
        <v>0</v>
      </c>
      <c r="C43" s="2" t="s">
        <v>55</v>
      </c>
      <c r="D43" s="2" t="s">
        <v>56</v>
      </c>
    </row>
    <row r="44" spans="1:10" s="2" customFormat="1" ht="16.5" thickBot="1" x14ac:dyDescent="0.3">
      <c r="A44" s="6" t="s">
        <v>39</v>
      </c>
      <c r="B44" s="39">
        <f>SUM(B39:B43)</f>
        <v>0</v>
      </c>
      <c r="C44" s="6" t="s">
        <v>34</v>
      </c>
    </row>
    <row r="45" spans="1:10" s="2" customFormat="1" ht="15.75" x14ac:dyDescent="0.25"/>
    <row r="46" spans="1:10" s="2" customFormat="1" ht="15.75" x14ac:dyDescent="0.25">
      <c r="A46" s="6"/>
      <c r="B46" s="8"/>
      <c r="C46" s="8"/>
      <c r="D46" s="50"/>
      <c r="E46" s="52"/>
      <c r="F46" s="50"/>
      <c r="G46" s="8"/>
      <c r="H46" s="8"/>
    </row>
    <row r="47" spans="1:10" s="2" customFormat="1" ht="15.75" x14ac:dyDescent="0.25">
      <c r="A47" s="75" t="s">
        <v>3</v>
      </c>
      <c r="B47" s="77"/>
      <c r="C47" s="75" t="s">
        <v>46</v>
      </c>
      <c r="D47" s="76"/>
      <c r="E47" s="77"/>
      <c r="F47" s="11" t="s">
        <v>4</v>
      </c>
      <c r="G47" s="11" t="s">
        <v>5</v>
      </c>
      <c r="H47" s="11" t="s">
        <v>6</v>
      </c>
      <c r="I47" s="8"/>
      <c r="J47" s="8"/>
    </row>
    <row r="48" spans="1:10" s="2" customFormat="1" ht="15.75" x14ac:dyDescent="0.25">
      <c r="A48" s="73" t="s">
        <v>1</v>
      </c>
      <c r="B48" s="74"/>
      <c r="C48" s="78"/>
      <c r="D48" s="79"/>
      <c r="E48" s="80"/>
      <c r="F48" s="36">
        <f>B39</f>
        <v>0</v>
      </c>
      <c r="G48" s="9"/>
      <c r="H48" s="12">
        <f>F48*G48</f>
        <v>0</v>
      </c>
      <c r="I48" s="8"/>
      <c r="J48" s="8"/>
    </row>
    <row r="49" spans="1:10" s="2" customFormat="1" ht="15.75" x14ac:dyDescent="0.25">
      <c r="A49" s="73" t="s">
        <v>15</v>
      </c>
      <c r="B49" s="74"/>
      <c r="C49" s="78"/>
      <c r="D49" s="79"/>
      <c r="E49" s="80"/>
      <c r="F49" s="36">
        <f>B40</f>
        <v>0</v>
      </c>
      <c r="G49" s="9"/>
      <c r="H49" s="12">
        <f>F49*G49</f>
        <v>0</v>
      </c>
      <c r="I49" s="8"/>
      <c r="J49" s="8"/>
    </row>
    <row r="50" spans="1:10" ht="15.75" x14ac:dyDescent="0.25">
      <c r="A50" s="73" t="s">
        <v>16</v>
      </c>
      <c r="B50" s="74"/>
      <c r="C50" s="78"/>
      <c r="D50" s="79"/>
      <c r="E50" s="80"/>
      <c r="F50" s="36">
        <f>B41</f>
        <v>0</v>
      </c>
      <c r="G50" s="9"/>
      <c r="H50" s="12">
        <f>F50*G50</f>
        <v>0</v>
      </c>
    </row>
    <row r="51" spans="1:10" ht="15.75" x14ac:dyDescent="0.25">
      <c r="A51" s="73" t="s">
        <v>2</v>
      </c>
      <c r="B51" s="74"/>
      <c r="C51" s="78"/>
      <c r="D51" s="79"/>
      <c r="E51" s="80"/>
      <c r="F51" s="36">
        <f>B42</f>
        <v>0</v>
      </c>
      <c r="G51" s="9"/>
      <c r="H51" s="12">
        <f>F51*G51</f>
        <v>0</v>
      </c>
    </row>
    <row r="52" spans="1:10" ht="15.75" x14ac:dyDescent="0.25">
      <c r="A52" s="73" t="s">
        <v>57</v>
      </c>
      <c r="B52" s="74"/>
      <c r="C52" s="78"/>
      <c r="D52" s="79"/>
      <c r="E52" s="80"/>
      <c r="F52" s="48">
        <f>B43</f>
        <v>0</v>
      </c>
      <c r="G52" s="9"/>
      <c r="H52" s="12">
        <f>F52*G52</f>
        <v>0</v>
      </c>
    </row>
    <row r="53" spans="1:10" ht="15.75" x14ac:dyDescent="0.25">
      <c r="A53" s="10"/>
      <c r="B53" s="44" t="s">
        <v>58</v>
      </c>
      <c r="C53" s="45"/>
      <c r="D53" s="45"/>
      <c r="E53" s="49"/>
      <c r="F53" s="46"/>
      <c r="G53" s="53"/>
      <c r="H53" s="47"/>
    </row>
    <row r="55" spans="1:10" ht="15.75" x14ac:dyDescent="0.25">
      <c r="A55" s="5"/>
      <c r="B55" s="5"/>
      <c r="C55" s="5"/>
      <c r="D55" s="5"/>
      <c r="E55" s="13" t="s">
        <v>17</v>
      </c>
      <c r="F55" s="41">
        <f>SUM(F48:F52)/8</f>
        <v>0</v>
      </c>
      <c r="G55" s="14"/>
      <c r="H55" s="14"/>
    </row>
    <row r="56" spans="1:10" ht="15.75" x14ac:dyDescent="0.25">
      <c r="A56" s="2"/>
      <c r="B56" s="2"/>
      <c r="C56" s="2"/>
      <c r="D56" s="2"/>
      <c r="E56" s="2"/>
      <c r="F56" s="2"/>
      <c r="G56" s="2"/>
      <c r="H56" s="2"/>
    </row>
    <row r="57" spans="1:10" ht="15.75" x14ac:dyDescent="0.25">
      <c r="A57" s="2"/>
      <c r="B57" s="2"/>
      <c r="C57" s="2"/>
      <c r="D57" s="2"/>
      <c r="E57" s="2"/>
      <c r="F57" s="2"/>
      <c r="G57" s="15" t="s">
        <v>7</v>
      </c>
      <c r="H57" s="16">
        <f>SUM(H48:H52)</f>
        <v>0</v>
      </c>
    </row>
    <row r="58" spans="1:10" ht="15.75" x14ac:dyDescent="0.25">
      <c r="A58" s="6"/>
      <c r="B58" s="2"/>
      <c r="C58" s="2"/>
      <c r="D58" s="2"/>
      <c r="E58" s="2"/>
      <c r="F58" s="15" t="s">
        <v>8</v>
      </c>
      <c r="G58" s="60">
        <v>0</v>
      </c>
      <c r="H58" s="16">
        <f>H57*G58</f>
        <v>0</v>
      </c>
    </row>
    <row r="59" spans="1:10" ht="15.75" x14ac:dyDescent="0.25">
      <c r="A59" s="6"/>
      <c r="B59" s="5"/>
      <c r="C59" s="5"/>
      <c r="D59" s="5"/>
      <c r="E59" s="2"/>
      <c r="F59" s="15"/>
      <c r="G59" s="2" t="s">
        <v>9</v>
      </c>
      <c r="H59" s="16">
        <f>H57+H58</f>
        <v>0</v>
      </c>
    </row>
    <row r="60" spans="1:10" ht="15.75" x14ac:dyDescent="0.25">
      <c r="A60" s="6"/>
      <c r="B60" s="5"/>
      <c r="C60" s="5"/>
      <c r="D60" s="5"/>
      <c r="E60" s="2"/>
      <c r="F60" s="15" t="s">
        <v>10</v>
      </c>
      <c r="G60" s="17">
        <v>0.15</v>
      </c>
      <c r="H60" s="16">
        <f>H59*G60</f>
        <v>0</v>
      </c>
    </row>
    <row r="61" spans="1:10" ht="15.75" x14ac:dyDescent="0.25">
      <c r="A61" s="6"/>
      <c r="B61" s="5"/>
      <c r="C61" s="5"/>
      <c r="D61" s="5"/>
      <c r="E61" s="2"/>
      <c r="F61" s="2"/>
      <c r="G61" s="15" t="s">
        <v>11</v>
      </c>
      <c r="H61" s="16">
        <f>H59+H60</f>
        <v>0</v>
      </c>
    </row>
    <row r="62" spans="1:10" ht="15.75" x14ac:dyDescent="0.25">
      <c r="A62" s="6"/>
      <c r="B62" s="5"/>
      <c r="C62" s="5"/>
      <c r="D62" s="5"/>
      <c r="E62" s="2"/>
      <c r="F62" s="15" t="s">
        <v>12</v>
      </c>
      <c r="G62" s="61">
        <v>0</v>
      </c>
      <c r="H62" s="16">
        <f>G62*H57</f>
        <v>0</v>
      </c>
    </row>
    <row r="63" spans="1:10" ht="15.75" x14ac:dyDescent="0.25">
      <c r="A63" s="2"/>
      <c r="B63" s="2"/>
      <c r="C63" s="2"/>
      <c r="D63" s="2"/>
      <c r="E63" s="2"/>
      <c r="F63" s="2"/>
      <c r="G63" s="2" t="s">
        <v>13</v>
      </c>
      <c r="H63" s="16">
        <f>H61+H62</f>
        <v>0</v>
      </c>
    </row>
    <row r="64" spans="1:10" ht="15.75" x14ac:dyDescent="0.25">
      <c r="A64" s="7"/>
      <c r="B64" s="67" t="s">
        <v>50</v>
      </c>
      <c r="C64" s="68"/>
      <c r="D64" s="7"/>
      <c r="E64" s="7"/>
      <c r="F64" s="7"/>
      <c r="G64" s="7"/>
      <c r="H64" s="18"/>
    </row>
    <row r="65" spans="1:10" ht="15.75" customHeight="1" x14ac:dyDescent="0.25">
      <c r="A65" s="19"/>
      <c r="B65" s="69"/>
      <c r="C65" s="70"/>
      <c r="D65" s="7"/>
      <c r="E65" s="20" t="s">
        <v>40</v>
      </c>
      <c r="F65" s="21"/>
      <c r="G65" s="22" t="s">
        <v>18</v>
      </c>
      <c r="H65" s="18"/>
    </row>
    <row r="66" spans="1:10" ht="15.75" x14ac:dyDescent="0.25">
      <c r="A66" s="19"/>
      <c r="B66" s="69"/>
      <c r="C66" s="70"/>
      <c r="D66" s="7"/>
      <c r="E66" s="20" t="s">
        <v>19</v>
      </c>
      <c r="F66" s="23"/>
      <c r="G66" s="22"/>
      <c r="H66" s="18"/>
    </row>
    <row r="67" spans="1:10" ht="16.5" thickBot="1" x14ac:dyDescent="0.3">
      <c r="A67" s="19"/>
      <c r="B67" s="71"/>
      <c r="C67" s="72"/>
      <c r="D67" s="7"/>
      <c r="E67" s="20" t="s">
        <v>20</v>
      </c>
      <c r="F67" s="24"/>
      <c r="G67" s="22"/>
      <c r="H67" s="18"/>
      <c r="I67" s="2"/>
      <c r="J67" s="2"/>
    </row>
    <row r="68" spans="1:10" ht="15.75" x14ac:dyDescent="0.25">
      <c r="A68" s="2"/>
      <c r="B68" s="2"/>
      <c r="C68" s="2"/>
      <c r="D68" s="2"/>
      <c r="E68" s="2"/>
      <c r="F68" s="2"/>
      <c r="G68" s="25" t="s">
        <v>14</v>
      </c>
      <c r="H68" s="26">
        <f>H63+SUM(H67:H67)+H65</f>
        <v>0</v>
      </c>
      <c r="I68" s="2"/>
      <c r="J68" s="2"/>
    </row>
    <row r="69" spans="1:10" ht="15.7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5.75" x14ac:dyDescent="0.25">
      <c r="A70" s="2"/>
      <c r="B70" s="2"/>
      <c r="C70" s="2"/>
      <c r="D70" s="2"/>
      <c r="E70" s="2"/>
      <c r="F70" s="2"/>
      <c r="G70" s="25"/>
      <c r="H70" s="27"/>
      <c r="I70" s="2"/>
      <c r="J70" s="2"/>
    </row>
    <row r="71" spans="1:10" ht="15.75" x14ac:dyDescent="0.25">
      <c r="A71" s="2"/>
      <c r="B71" s="2"/>
      <c r="C71" s="2"/>
      <c r="D71" s="2"/>
      <c r="E71" s="2"/>
      <c r="F71" s="2"/>
      <c r="G71" s="25"/>
      <c r="H71" s="28"/>
      <c r="I71" s="2"/>
      <c r="J71" s="2"/>
    </row>
    <row r="72" spans="1:10" ht="15.75" x14ac:dyDescent="0.25">
      <c r="A72" s="2"/>
      <c r="B72" s="2"/>
      <c r="C72" s="2"/>
      <c r="D72" s="2"/>
      <c r="E72" s="2"/>
      <c r="G72" s="2" t="s">
        <v>44</v>
      </c>
      <c r="H72" s="16" t="e">
        <f>H68/C28</f>
        <v>#DIV/0!</v>
      </c>
      <c r="I72" s="2"/>
    </row>
    <row r="73" spans="1:10" ht="15.75" x14ac:dyDescent="0.25">
      <c r="B73" s="2"/>
      <c r="C73" s="2"/>
      <c r="D73" s="2"/>
      <c r="E73" s="25"/>
      <c r="F73" s="28"/>
      <c r="G73" s="2"/>
      <c r="H73" s="2"/>
    </row>
    <row r="77" spans="1:10" ht="15.75" x14ac:dyDescent="0.25">
      <c r="A77" s="2"/>
      <c r="B77" s="2"/>
      <c r="C77" s="2"/>
      <c r="D77" s="2"/>
      <c r="E77" s="2"/>
      <c r="F77" s="2"/>
    </row>
    <row r="78" spans="1:10" ht="15.75" x14ac:dyDescent="0.25">
      <c r="A78" s="2"/>
      <c r="B78" s="2"/>
      <c r="C78" s="2"/>
      <c r="D78" s="2"/>
      <c r="E78" s="2"/>
      <c r="F78" s="2"/>
    </row>
    <row r="79" spans="1:10" ht="15.75" x14ac:dyDescent="0.25">
      <c r="A79" s="2"/>
      <c r="B79" s="2"/>
      <c r="C79" s="2"/>
      <c r="D79" s="2"/>
      <c r="E79" s="2"/>
      <c r="F79" s="2"/>
    </row>
    <row r="80" spans="1:10" ht="15.75" x14ac:dyDescent="0.25">
      <c r="A80" s="2"/>
      <c r="B80" s="2"/>
      <c r="C80" s="2"/>
      <c r="D80" s="2"/>
      <c r="E80" s="2"/>
      <c r="F80" s="2"/>
    </row>
    <row r="81" spans="1:6" ht="15.75" x14ac:dyDescent="0.25">
      <c r="A81" s="2"/>
      <c r="B81" s="2"/>
      <c r="C81" s="2"/>
      <c r="D81" s="2"/>
      <c r="E81" s="2"/>
      <c r="F81" s="2"/>
    </row>
    <row r="82" spans="1:6" ht="15.75" x14ac:dyDescent="0.25">
      <c r="A82" s="2"/>
      <c r="B82" s="2"/>
      <c r="C82" s="2"/>
      <c r="D82" s="2"/>
      <c r="E82" s="2"/>
      <c r="F82" s="2"/>
    </row>
    <row r="83" spans="1:6" ht="15.75" x14ac:dyDescent="0.25">
      <c r="A83" s="2"/>
      <c r="B83" s="2"/>
      <c r="C83" s="2"/>
      <c r="D83" s="2"/>
      <c r="E83" s="2"/>
      <c r="F83" s="2"/>
    </row>
  </sheetData>
  <sheetProtection password="C89B" sheet="1" objects="1" scenarios="1" selectLockedCells="1"/>
  <mergeCells count="15">
    <mergeCell ref="C1:E1"/>
    <mergeCell ref="C2:E2"/>
    <mergeCell ref="B64:C67"/>
    <mergeCell ref="A50:B50"/>
    <mergeCell ref="A51:B51"/>
    <mergeCell ref="A52:B52"/>
    <mergeCell ref="C47:E47"/>
    <mergeCell ref="C48:E48"/>
    <mergeCell ref="C49:E49"/>
    <mergeCell ref="C50:E50"/>
    <mergeCell ref="C51:E51"/>
    <mergeCell ref="C52:E52"/>
    <mergeCell ref="A47:B47"/>
    <mergeCell ref="A48:B48"/>
    <mergeCell ref="A49:B49"/>
  </mergeCells>
  <printOptions horizontalCentered="1" verticalCentered="1"/>
  <pageMargins left="0.75" right="0.75" top="1" bottom="1" header="0.5" footer="0.5"/>
  <pageSetup scale="58" orientation="portrait" horizontalDpi="300" verticalDpi="300" r:id="rId1"/>
  <headerFooter alignWithMargins="0">
    <oddHeader>&amp;C&amp;"Garamond,Bold"&amp;20&amp;A</oddHeader>
    <oddFooter>&amp;L&amp;F&amp;RPage &amp;P of &amp;N
&amp;D
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6f00c2e-ac5c-418b-9f13-a0771dbd417d">CONNECT-381-45</_dlc_DocId>
    <_dlc_DocIdUrl xmlns="16f00c2e-ac5c-418b-9f13-a0771dbd417d">
      <Url>https://connect.ncdot.gov/business/consultants/_layouts/15/DocIdRedir.aspx?ID=CONNECT-381-45</Url>
      <Description>CONNECT-381-45</Description>
    </_dlc_DocIdUrl>
    <Resource_x0020_Type0 xmlns="01e2ab09-5e21-47fc-a09a-e3a48f2d7049">Forms</Resource_x0020_Type0>
    <URL xmlns="http://schemas.microsoft.com/sharepoint/v3">
      <Url xsi:nil="true"/>
      <Description xsi:nil="true"/>
    </URL>
    <Archive xmlns="01e2ab09-5e21-47fc-a09a-e3a48f2d7049">false</Archive>
    <IconOverlay xmlns="http://schemas.microsoft.com/sharepoint/v4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D21F5EE6E5AE4680FA0D9892BF7DC2" ma:contentTypeVersion="145" ma:contentTypeDescription="Create a new document." ma:contentTypeScope="" ma:versionID="85423077743a26e657827e1f3bd50a78">
  <xsd:schema xmlns:xsd="http://www.w3.org/2001/XMLSchema" xmlns:xs="http://www.w3.org/2001/XMLSchema" xmlns:p="http://schemas.microsoft.com/office/2006/metadata/properties" xmlns:ns1="http://schemas.microsoft.com/sharepoint/v3" xmlns:ns2="01e2ab09-5e21-47fc-a09a-e3a48f2d7049" xmlns:ns3="16f00c2e-ac5c-418b-9f13-a0771dbd417d" xmlns:ns4="e4d6b2eb-5b1d-468f-bfd6-58f97eb5b89a" xmlns:ns5="http://schemas.microsoft.com/sharepoint/v4" targetNamespace="http://schemas.microsoft.com/office/2006/metadata/properties" ma:root="true" ma:fieldsID="53d95f1f789ff6f12602343b7cd8927f" ns1:_="" ns2:_="" ns3:_="" ns4:_="" ns5:_="">
    <xsd:import namespace="http://schemas.microsoft.com/sharepoint/v3"/>
    <xsd:import namespace="01e2ab09-5e21-47fc-a09a-e3a48f2d7049"/>
    <xsd:import namespace="16f00c2e-ac5c-418b-9f13-a0771dbd417d"/>
    <xsd:import namespace="e4d6b2eb-5b1d-468f-bfd6-58f97eb5b89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source_x0020_Type0"/>
                <xsd:element ref="ns3:_dlc_DocId" minOccurs="0"/>
                <xsd:element ref="ns3:_dlc_DocIdUrl" minOccurs="0"/>
                <xsd:element ref="ns3:_dlc_DocIdPersistId" minOccurs="0"/>
                <xsd:element ref="ns1:URL" minOccurs="0"/>
                <xsd:element ref="ns4:SharedWithUsers" minOccurs="0"/>
                <xsd:element ref="ns2:Archive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2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e2ab09-5e21-47fc-a09a-e3a48f2d7049" elementFormDefault="qualified">
    <xsd:import namespace="http://schemas.microsoft.com/office/2006/documentManagement/types"/>
    <xsd:import namespace="http://schemas.microsoft.com/office/infopath/2007/PartnerControls"/>
    <xsd:element name="Resource_x0020_Type0" ma:index="4" ma:displayName="Resource Type" ma:format="RadioButtons" ma:internalName="Resource_x0020_Type0">
      <xsd:simpleType>
        <xsd:restriction base="dms:Choice">
          <xsd:enumeration value="Forms"/>
          <xsd:enumeration value="Guidelines"/>
          <xsd:enumeration value="Qualifications"/>
          <xsd:enumeration value="Training"/>
          <xsd:enumeration value="Reports"/>
          <xsd:enumeration value="Reports(Consultant Utilization, etc.)"/>
          <xsd:enumeration value="Reports (Consultant Utilization, etc.)"/>
        </xsd:restriction>
      </xsd:simpleType>
    </xsd:element>
    <xsd:element name="Archive" ma:index="14" nillable="true" ma:displayName="Archive" ma:default="0" ma:internalName="Archi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6b2eb-5b1d-468f-bfd6-58f97eb5b89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5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7ef604a7-ebc4-47af-96e9-7f1ad444f50a" ContentTypeId="0x0101" PreviousValue="false"/>
</file>

<file path=customXml/itemProps1.xml><?xml version="1.0" encoding="utf-8"?>
<ds:datastoreItem xmlns:ds="http://schemas.openxmlformats.org/officeDocument/2006/customXml" ds:itemID="{CFF67B5D-F0C8-49F5-8F4C-DF4FDFBC59A3}"/>
</file>

<file path=customXml/itemProps2.xml><?xml version="1.0" encoding="utf-8"?>
<ds:datastoreItem xmlns:ds="http://schemas.openxmlformats.org/officeDocument/2006/customXml" ds:itemID="{48D1ECD6-65AB-4DF4-A9B9-7A063210445C}"/>
</file>

<file path=customXml/itemProps3.xml><?xml version="1.0" encoding="utf-8"?>
<ds:datastoreItem xmlns:ds="http://schemas.openxmlformats.org/officeDocument/2006/customXml" ds:itemID="{1B4BB295-B2D6-4B6B-ADDA-D466F25647E3}"/>
</file>

<file path=customXml/itemProps4.xml><?xml version="1.0" encoding="utf-8"?>
<ds:datastoreItem xmlns:ds="http://schemas.openxmlformats.org/officeDocument/2006/customXml" ds:itemID="{B8C970D5-6B50-4E4E-9A37-D8C635A5F2DA}"/>
</file>

<file path=customXml/itemProps5.xml><?xml version="1.0" encoding="utf-8"?>
<ds:datastoreItem xmlns:ds="http://schemas.openxmlformats.org/officeDocument/2006/customXml" ds:itemID="{1DAAC2E5-6B6D-4E97-A83D-75897105D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Bridge Inspection Estimate</vt:lpstr>
    </vt:vector>
  </TitlesOfParts>
  <Company>NCDOT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Municipal and State Bridge Inspection Manday and Dollar Estimate Form</dc:title>
  <dc:creator>msummers</dc:creator>
  <cp:lastModifiedBy>Robert J. Stroup</cp:lastModifiedBy>
  <cp:lastPrinted>2014-02-04T17:22:03Z</cp:lastPrinted>
  <dcterms:created xsi:type="dcterms:W3CDTF">2008-05-19T12:41:36Z</dcterms:created>
  <dcterms:modified xsi:type="dcterms:W3CDTF">2019-04-10T14:00:52Z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0x01010038D21F5EE6E5AE4680FA0D9892BF7DC2</vt:lpwstr>
  </property>
  <property fmtid="{D5CDD505-2E9C-101B-9397-08002B2CF9AE}" pid="3" name="_dlc_DocIdItemGuid">
    <vt:lpwstr>e9f79267-209f-41a8-bfd6-5ad80e6b1534</vt:lpwstr>
  </property>
  <property fmtid="{D5CDD505-2E9C-101B-9397-08002B2CF9AE}" pid="4" name="Order">
    <vt:r8>3800</vt:r8>
  </property>
</Properties>
</file>